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<sst xmlns="http://schemas.openxmlformats.org/spreadsheetml/2006/main" count="74" uniqueCount="65">
  <si>
    <t>Computing</t>
  </si>
  <si>
    <t>Device</t>
  </si>
  <si>
    <t>DC Ampers</t>
  </si>
  <si>
    <t>DC Volts</t>
  </si>
  <si>
    <t>DC Watts</t>
  </si>
  <si>
    <t>Cable distance (appr m x mm2, must be doubled for total length!)</t>
  </si>
  <si>
    <t>Resistance (Ohm)</t>
  </si>
  <si>
    <t>Loss (W)</t>
  </si>
  <si>
    <t>Loss (%)</t>
  </si>
  <si>
    <t>Remarks</t>
  </si>
  <si>
    <t>Fritz!Box 5140 / annex A online</t>
  </si>
  <si>
    <t>7 x 5 + 7 x 2.5</t>
  </si>
  <si>
    <t>Terratec S7 DVB-S2 tuner standby</t>
  </si>
  <si>
    <t>7 x 5 + 1 x 1.5</t>
  </si>
  <si>
    <t>The above, tuned to an SD channel</t>
  </si>
  <si>
    <t>The above, tuned to an HD channel</t>
  </si>
  <si>
    <t>Lenovo Slim AC/DC adapter (40Y7650)</t>
  </si>
  <si>
    <t>7 x 5</t>
  </si>
  <si>
    <t>SL9400 / non-LED 1280x800, 4GB ram, Intel X25-M 80GB</t>
  </si>
  <si>
    <t>The above, X200s attached, no battery, switched off</t>
  </si>
  <si>
    <t>The above, in UltraBase</t>
  </si>
  <si>
    <t>The above, startup interrupt menu</t>
  </si>
  <si>
    <t>The above, desktop idle, max-3 brightness</t>
  </si>
  <si>
    <t>Ubuntu 10.04 Lucid 2.6.32-24-generic-phc, 20-4-4-4, wireless off</t>
  </si>
  <si>
    <t>The above, panel off</t>
  </si>
  <si>
    <t>The above, min brightness</t>
  </si>
  <si>
    <t>The above, max brightness</t>
  </si>
  <si>
    <t>The above, dvb-s attached but not used, max-3 brightness (incl. Tuner)</t>
  </si>
  <si>
    <t>The driver is a moron, 1.78w for nothing</t>
  </si>
  <si>
    <t>The above, dvb-s sd channel fullscreen xine (incl. Tuner)</t>
  </si>
  <si>
    <t>TV</t>
  </si>
  <si>
    <t>The above, 720p mkv fullscreen VLC</t>
  </si>
  <si>
    <t>The above, Easycap 4 input USB capture attached</t>
  </si>
  <si>
    <t>The above, mplayer 1 fps input from Easycap (720x576)</t>
  </si>
  <si>
    <t>The above, mplayer 25 fps input from Easycap (720x576)</t>
  </si>
  <si>
    <t>The above, panel off, no USB, FritzBox</t>
  </si>
  <si>
    <t>Server, night or download mode</t>
  </si>
  <si>
    <t>The above + T21 desktop idle, max brightness</t>
  </si>
  <si>
    <t>18 x 10 + 12 x 1.5</t>
  </si>
  <si>
    <t>Direct 12VDC input, 700Mhz, 384MB ram, 8GB CF, Edifer USB powered speakers</t>
  </si>
  <si>
    <t>The above, divx playback VLC (720x576, mp3 audio)</t>
  </si>
  <si>
    <t>Content is provided by the X200s by sshfs &amp; FritzBox ethernet, therefore the consolidated measurements</t>
  </si>
  <si>
    <t>The above, ogg playback Rythmbox</t>
  </si>
  <si>
    <t>AC adapter is used to pass BIOS POST (190 critical low battery), runs fine after.</t>
  </si>
  <si>
    <t>Same result with minimal length 1.5 mm2 cable involved.</t>
  </si>
  <si>
    <t>Resistance and loss are calculated against T21 only (0.98A).</t>
  </si>
  <si>
    <t>LED lighting</t>
  </si>
  <si>
    <t>Lumen</t>
  </si>
  <si>
    <r>
      <t>2 x 12v LED (</t>
    </r>
    <r>
      <rPr>
        <sz val="10"/>
        <color indexed="12"/>
        <rFont val="Arial"/>
        <family val="2"/>
      </rPr>
      <t>http://orfeusz.unas.hu/spd/orfeusz_119529/FENYPANEL_15W_12V_POWER_LED_melegfeher_1125_lumen</t>
    </r>
    <r>
      <rPr>
        <sz val="10"/>
        <rFont val="Arial"/>
        <family val="2"/>
      </rPr>
      <t>)</t>
    </r>
  </si>
  <si>
    <t>8 x 10 + 4 x 5 + 7 x 2.5 + 2 x 1.5</t>
  </si>
  <si>
    <t>1125 x 2?</t>
  </si>
  <si>
    <t>Nominal voltage should be 12.5v for 15w (x2). Not really usable, too sensible, thus vibrating.</t>
  </si>
  <si>
    <r>
      <t>10w white led (</t>
    </r>
    <r>
      <rPr>
        <sz val="10"/>
        <color indexed="12"/>
        <rFont val="Arial"/>
        <family val="2"/>
      </rPr>
      <t>http://cgi.ebay.com/10W-600Lumen-White-Led-Energy-Saving-Lamp-NEW-/180509027617?cmd=ViewItem&amp;pt=LH_DefaultDomain_0&amp;hash=item2a072d2d21</t>
    </r>
    <r>
      <rPr>
        <sz val="10"/>
        <rFont val="Arial"/>
        <family val="2"/>
      </rPr>
      <t>) + driver (http://orfeusz.unas.hu/spd/orfeusz_480005/LED_tapegyseg_kisfeszultsegu_aramgenerator_700mA_6)</t>
    </r>
  </si>
  <si>
    <t>18 x 10 + 6 x 1.5</t>
  </si>
  <si>
    <t>600@1.0A</t>
  </si>
  <si>
    <r>
      <t>3w smd LED (</t>
    </r>
    <r>
      <rPr>
        <sz val="10"/>
        <color indexed="12"/>
        <rFont val="Arial"/>
        <family val="2"/>
      </rPr>
      <t>http://www.roh-tec.de/led-lamps/NV-12-Volt/G4-LED-Stiftsockel-16-SMD-Leds-200Lm-G-4-warm-weiss::1108.html</t>
    </r>
    <r>
      <rPr>
        <sz val="10"/>
        <rFont val="Arial"/>
        <family val="2"/>
      </rPr>
      <t>)</t>
    </r>
  </si>
  <si>
    <t>18 x 10 + 4 x 1.5</t>
  </si>
  <si>
    <t>200@12v</t>
  </si>
  <si>
    <t>The above, 4x</t>
  </si>
  <si>
    <t>18 x 10 + 10 x 1 + 10 x 1.5</t>
  </si>
  <si>
    <t>800@12v</t>
  </si>
  <si>
    <r>
      <t>4 x 10 w led (</t>
    </r>
    <r>
      <rPr>
        <sz val="10"/>
        <color indexed="12"/>
        <rFont val="Arial"/>
        <family val="2"/>
      </rPr>
      <t>http://cgi.ebay.com/1x-10W-Warm-White-LED-Light-Lamp-Bulb-1x-DC12V-Driver-/230515791069?pt=LH_DefaultDomain_0&amp;hash=item35abcfd4dd</t>
    </r>
    <r>
      <rPr>
        <sz val="10"/>
        <rFont val="Arial"/>
        <family val="2"/>
      </rPr>
      <t>)</t>
    </r>
  </si>
  <si>
    <t>18 x 10 + 11 x 2.5</t>
  </si>
  <si>
    <r>
      <t>10 x 1.9w led (</t>
    </r>
    <r>
      <rPr>
        <sz val="10"/>
        <color indexed="12"/>
        <rFont val="Arial"/>
        <family val="2"/>
      </rPr>
      <t>http://www.roh-tec.de/led-lamps/G4/GU4-Led-Module/G4-LED-Stiftsockel-24-SMD-Leds-140Lm-G-4-warm-weiss::1110.html</t>
    </r>
    <r>
      <rPr>
        <sz val="10"/>
        <rFont val="Arial"/>
        <family val="2"/>
      </rPr>
      <t>)</t>
    </r>
  </si>
  <si>
    <t>8 x 10 + 15 x 1.5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</si>
</sst>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.00"/>
    <numFmt numFmtId="167" formatCode="0.00%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left" wrapText="1"/>
    </xf>
    <xf numFmtId="165" fontId="0" fillId="0" borderId="0" xfId="0" applyNumberFormat="1" applyAlignment="1">
      <alignment horizontal="left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 wrapText="1"/>
    </xf>
    <xf numFmtId="164" fontId="0" fillId="0" borderId="1" xfId="0" applyFont="1" applyBorder="1" applyAlignment="1">
      <alignment/>
    </xf>
    <xf numFmtId="166" fontId="0" fillId="0" borderId="1" xfId="0" applyNumberFormat="1" applyBorder="1" applyAlignment="1">
      <alignment/>
    </xf>
    <xf numFmtId="166" fontId="0" fillId="0" borderId="1" xfId="0" applyNumberFormat="1" applyFont="1" applyBorder="1" applyAlignment="1">
      <alignment horizontal="left" wrapText="1"/>
    </xf>
    <xf numFmtId="166" fontId="0" fillId="0" borderId="1" xfId="0" applyNumberFormat="1" applyBorder="1" applyAlignment="1">
      <alignment horizontal="left"/>
    </xf>
    <xf numFmtId="167" fontId="0" fillId="0" borderId="1" xfId="0" applyNumberFormat="1" applyBorder="1" applyAlignment="1">
      <alignment horizontal="left"/>
    </xf>
    <xf numFmtId="164" fontId="0" fillId="0" borderId="2" xfId="0" applyFont="1" applyBorder="1" applyAlignment="1">
      <alignment/>
    </xf>
    <xf numFmtId="166" fontId="0" fillId="0" borderId="2" xfId="0" applyNumberFormat="1" applyBorder="1" applyAlignment="1">
      <alignment/>
    </xf>
    <xf numFmtId="166" fontId="0" fillId="0" borderId="2" xfId="0" applyNumberFormat="1" applyFont="1" applyBorder="1" applyAlignment="1">
      <alignment horizontal="left" wrapText="1"/>
    </xf>
    <xf numFmtId="166" fontId="0" fillId="0" borderId="0" xfId="0" applyNumberFormat="1" applyBorder="1" applyAlignment="1">
      <alignment horizontal="left"/>
    </xf>
    <xf numFmtId="167" fontId="0" fillId="0" borderId="0" xfId="0" applyNumberFormat="1" applyBorder="1" applyAlignment="1">
      <alignment horizontal="left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left" wrapText="1"/>
    </xf>
    <xf numFmtId="164" fontId="0" fillId="0" borderId="3" xfId="0" applyFont="1" applyBorder="1" applyAlignment="1">
      <alignment/>
    </xf>
    <xf numFmtId="166" fontId="0" fillId="0" borderId="3" xfId="0" applyNumberFormat="1" applyBorder="1" applyAlignment="1">
      <alignment/>
    </xf>
    <xf numFmtId="166" fontId="0" fillId="0" borderId="3" xfId="0" applyNumberFormat="1" applyBorder="1" applyAlignment="1">
      <alignment horizontal="left" wrapText="1"/>
    </xf>
    <xf numFmtId="166" fontId="0" fillId="0" borderId="2" xfId="0" applyNumberFormat="1" applyBorder="1" applyAlignment="1">
      <alignment horizontal="left"/>
    </xf>
    <xf numFmtId="167" fontId="0" fillId="0" borderId="2" xfId="0" applyNumberFormat="1" applyBorder="1" applyAlignment="1">
      <alignment horizontal="left"/>
    </xf>
    <xf numFmtId="164" fontId="0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left" wrapText="1"/>
    </xf>
    <xf numFmtId="164" fontId="0" fillId="2" borderId="0" xfId="0" applyFont="1" applyFill="1" applyBorder="1" applyAlignment="1">
      <alignment/>
    </xf>
    <xf numFmtId="166" fontId="0" fillId="2" borderId="0" xfId="0" applyNumberFormat="1" applyFill="1" applyBorder="1" applyAlignment="1">
      <alignment/>
    </xf>
    <xf numFmtId="166" fontId="0" fillId="2" borderId="0" xfId="0" applyNumberFormat="1" applyFill="1" applyBorder="1" applyAlignment="1">
      <alignment horizontal="left" wrapText="1"/>
    </xf>
    <xf numFmtId="166" fontId="0" fillId="2" borderId="0" xfId="0" applyNumberFormat="1" applyFill="1" applyBorder="1" applyAlignment="1">
      <alignment horizontal="left"/>
    </xf>
    <xf numFmtId="167" fontId="0" fillId="2" borderId="0" xfId="0" applyNumberFormat="1" applyFill="1" applyBorder="1" applyAlignment="1">
      <alignment horizontal="left"/>
    </xf>
    <xf numFmtId="166" fontId="0" fillId="2" borderId="0" xfId="0" applyNumberFormat="1" applyFont="1" applyFill="1" applyAlignment="1">
      <alignment/>
    </xf>
    <xf numFmtId="164" fontId="0" fillId="2" borderId="3" xfId="0" applyFont="1" applyFill="1" applyBorder="1" applyAlignment="1">
      <alignment/>
    </xf>
    <xf numFmtId="166" fontId="0" fillId="2" borderId="3" xfId="0" applyNumberFormat="1" applyFill="1" applyBorder="1" applyAlignment="1">
      <alignment/>
    </xf>
    <xf numFmtId="166" fontId="0" fillId="2" borderId="3" xfId="0" applyNumberFormat="1" applyFill="1" applyBorder="1" applyAlignment="1">
      <alignment horizontal="left" wrapText="1"/>
    </xf>
    <xf numFmtId="166" fontId="0" fillId="2" borderId="3" xfId="0" applyNumberFormat="1" applyFill="1" applyBorder="1" applyAlignment="1">
      <alignment horizontal="left"/>
    </xf>
    <xf numFmtId="167" fontId="0" fillId="2" borderId="3" xfId="0" applyNumberFormat="1" applyFill="1" applyBorder="1" applyAlignment="1">
      <alignment horizontal="left"/>
    </xf>
    <xf numFmtId="166" fontId="0" fillId="0" borderId="0" xfId="0" applyNumberFormat="1" applyAlignment="1">
      <alignment horizontal="left"/>
    </xf>
    <xf numFmtId="164" fontId="1" fillId="0" borderId="3" xfId="0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3" xfId="0" applyNumberFormat="1" applyFont="1" applyBorder="1" applyAlignment="1">
      <alignment horizontal="left" wrapText="1"/>
    </xf>
    <xf numFmtId="164" fontId="0" fillId="0" borderId="0" xfId="0" applyFont="1" applyAlignment="1">
      <alignment wrapText="1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rfeusz.unas.hu/spd/orfeusz_119529/FENYPANEL_15W_12V_POWER_LED_melegfeher_1125_lumen" TargetMode="External" /><Relationship Id="rId2" Type="http://schemas.openxmlformats.org/officeDocument/2006/relationships/hyperlink" Target="http://cgi.ebay.com/10W-600Lumen-White-Led-Energy-Saving-Lamp-NEW-/180509027617?cmd=ViewItem&amp;pt=LH_DefaultDomain_0&amp;hash=item2a072d2d21" TargetMode="External" /><Relationship Id="rId3" Type="http://schemas.openxmlformats.org/officeDocument/2006/relationships/hyperlink" Target="mailto:600@1.0A" TargetMode="External" /><Relationship Id="rId4" Type="http://schemas.openxmlformats.org/officeDocument/2006/relationships/hyperlink" Target="http://www.roh-tec.de/led-lamps/NV-12-Volt/G4-LED-Stiftsockel-16-SMD-Leds-200Lm-G-4-warm-weiss::1108.html" TargetMode="External" /><Relationship Id="rId5" Type="http://schemas.openxmlformats.org/officeDocument/2006/relationships/hyperlink" Target="mailto:200@12v" TargetMode="External" /><Relationship Id="rId6" Type="http://schemas.openxmlformats.org/officeDocument/2006/relationships/hyperlink" Target="mailto:800@12v" TargetMode="External" /><Relationship Id="rId7" Type="http://schemas.openxmlformats.org/officeDocument/2006/relationships/hyperlink" Target="http://cgi.ebay.com/1x-10W-Warm-White-LED-Light-Lamp-Bulb-1x-DC12V-Driver-/230515791069?pt=LH_DefaultDomain_0&amp;hash=item35abcfd4dd" TargetMode="External" /><Relationship Id="rId8" Type="http://schemas.openxmlformats.org/officeDocument/2006/relationships/hyperlink" Target="http://www.roh-tec.de/led-lamps/G4/GU4-Led-Module/G4-LED-Stiftsockel-24-SMD-Leds-140Lm-G-4-warm-weiss::1110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58.28125" style="0" customWidth="1"/>
    <col min="2" max="4" width="11.57421875" style="1" customWidth="1"/>
    <col min="5" max="5" width="21.140625" style="2" customWidth="1"/>
    <col min="6" max="6" width="11.57421875" style="3" customWidth="1"/>
    <col min="7" max="7" width="5.28125" style="3" customWidth="1"/>
    <col min="8" max="8" width="7.421875" style="3" customWidth="1"/>
    <col min="9" max="16384" width="11.57421875" style="0" customWidth="1"/>
  </cols>
  <sheetData>
    <row r="1" ht="12.75">
      <c r="A1" s="4" t="s">
        <v>0</v>
      </c>
    </row>
    <row r="3" spans="1:9" s="4" customFormat="1" ht="12.75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4" t="s">
        <v>9</v>
      </c>
    </row>
    <row r="4" spans="1:8" s="7" customFormat="1" ht="12.75">
      <c r="A4" s="7" t="s">
        <v>10</v>
      </c>
      <c r="B4" s="8">
        <v>0.35</v>
      </c>
      <c r="C4" s="8">
        <v>11.98</v>
      </c>
      <c r="D4" s="8">
        <f>B4*C4</f>
        <v>4.1930000000000005</v>
      </c>
      <c r="E4" s="9" t="s">
        <v>11</v>
      </c>
      <c r="F4" s="10">
        <f>2*(0.0245+0.049)</f>
        <v>0.14700000000000002</v>
      </c>
      <c r="G4" s="10">
        <f>F4*B4*B4</f>
        <v>0.018007500000000006</v>
      </c>
      <c r="H4" s="11">
        <f>G4/D4</f>
        <v>0.004294657762938231</v>
      </c>
    </row>
    <row r="5" spans="1:8" s="12" customFormat="1" ht="12.75">
      <c r="A5" s="12" t="s">
        <v>12</v>
      </c>
      <c r="B5" s="13">
        <v>0.02</v>
      </c>
      <c r="C5" s="13">
        <v>12.03</v>
      </c>
      <c r="D5" s="13">
        <f>B5*C5</f>
        <v>0.24059999999999998</v>
      </c>
      <c r="E5" s="14" t="s">
        <v>13</v>
      </c>
      <c r="F5" s="15">
        <f>2*(0.0245+0.0117)</f>
        <v>0.0724</v>
      </c>
      <c r="G5" s="15">
        <f>F5*B5*B5</f>
        <v>2.896E-05</v>
      </c>
      <c r="H5" s="16">
        <f>G5/D5</f>
        <v>0.0001203657522859518</v>
      </c>
    </row>
    <row r="6" spans="1:8" ht="12.75">
      <c r="A6" t="s">
        <v>14</v>
      </c>
      <c r="B6" s="17">
        <v>0.45</v>
      </c>
      <c r="C6" s="17">
        <v>11.98</v>
      </c>
      <c r="D6" s="17">
        <f>B6*C6</f>
        <v>5.391</v>
      </c>
      <c r="E6" s="18"/>
      <c r="F6" s="15">
        <f>2*(0.0245+0.0117)</f>
        <v>0.0724</v>
      </c>
      <c r="G6" s="15">
        <f>F6*B6*B6</f>
        <v>0.014661000000000002</v>
      </c>
      <c r="H6" s="16">
        <f>G6/D6</f>
        <v>0.0027195325542570957</v>
      </c>
    </row>
    <row r="7" spans="1:8" s="19" customFormat="1" ht="12.75">
      <c r="A7" s="19" t="s">
        <v>15</v>
      </c>
      <c r="B7" s="20">
        <v>0.5</v>
      </c>
      <c r="C7" s="20">
        <v>11.98</v>
      </c>
      <c r="D7" s="20">
        <f>B7*C7</f>
        <v>5.99</v>
      </c>
      <c r="E7" s="21"/>
      <c r="F7" s="15">
        <f>2*(0.0245+0.0117)</f>
        <v>0.0724</v>
      </c>
      <c r="G7" s="15">
        <f>F7*B7*B7</f>
        <v>0.0181</v>
      </c>
      <c r="H7" s="16">
        <f>G7/D7</f>
        <v>0.003021702838063439</v>
      </c>
    </row>
    <row r="8" spans="1:10" s="12" customFormat="1" ht="12.75">
      <c r="A8" s="17" t="s">
        <v>16</v>
      </c>
      <c r="B8" s="13">
        <v>0.06</v>
      </c>
      <c r="C8" s="13">
        <v>12.04</v>
      </c>
      <c r="D8" s="13">
        <f>B8*C8</f>
        <v>0.7223999999999999</v>
      </c>
      <c r="E8" s="14" t="s">
        <v>17</v>
      </c>
      <c r="F8" s="22">
        <f>2*0.0245</f>
        <v>0.049</v>
      </c>
      <c r="G8" s="22">
        <f>F8*B8*B8</f>
        <v>0.00017639999999999998</v>
      </c>
      <c r="H8" s="23">
        <f>G8/D8</f>
        <v>0.0002441860465116279</v>
      </c>
      <c r="I8" s="17" t="s">
        <v>18</v>
      </c>
      <c r="J8"/>
    </row>
    <row r="9" spans="1:10" s="24" customFormat="1" ht="12.75">
      <c r="A9" s="24" t="s">
        <v>19</v>
      </c>
      <c r="B9" s="25">
        <v>0.1</v>
      </c>
      <c r="C9" s="25">
        <v>12.03</v>
      </c>
      <c r="D9" s="25">
        <f>B9*C9</f>
        <v>1.203</v>
      </c>
      <c r="E9" s="26"/>
      <c r="F9" s="15">
        <f>2*0.0245</f>
        <v>0.049</v>
      </c>
      <c r="G9" s="15">
        <f>F9*B9*B9</f>
        <v>0.0004900000000000001</v>
      </c>
      <c r="H9" s="16">
        <f>G9/D9</f>
        <v>0.0004073150457190358</v>
      </c>
      <c r="I9"/>
      <c r="J9"/>
    </row>
    <row r="10" spans="1:10" s="24" customFormat="1" ht="12.75">
      <c r="A10" t="s">
        <v>20</v>
      </c>
      <c r="B10" s="25">
        <v>0.12</v>
      </c>
      <c r="C10" s="25">
        <v>12.03</v>
      </c>
      <c r="D10" s="25">
        <f>B10*C10</f>
        <v>1.4435999999999998</v>
      </c>
      <c r="E10" s="26"/>
      <c r="F10" s="15">
        <f>2*0.0245</f>
        <v>0.049</v>
      </c>
      <c r="G10" s="15">
        <f>F10*B10*B10</f>
        <v>0.0007055999999999999</v>
      </c>
      <c r="H10" s="16">
        <f>G10/D10</f>
        <v>0.0004887780548628429</v>
      </c>
      <c r="I10"/>
      <c r="J10"/>
    </row>
    <row r="11" spans="1:10" s="24" customFormat="1" ht="12.75">
      <c r="A11" s="24" t="s">
        <v>21</v>
      </c>
      <c r="B11" s="25">
        <v>2.12</v>
      </c>
      <c r="C11" s="25">
        <v>11.86</v>
      </c>
      <c r="D11" s="25">
        <f>B11*C11</f>
        <v>25.1432</v>
      </c>
      <c r="E11" s="26"/>
      <c r="F11" s="15">
        <f>2*0.0245</f>
        <v>0.049</v>
      </c>
      <c r="G11" s="15">
        <f>F11*B11*B11</f>
        <v>0.22022560000000005</v>
      </c>
      <c r="H11" s="16">
        <f>G11/D11</f>
        <v>0.008758853288364251</v>
      </c>
      <c r="J11" s="17"/>
    </row>
    <row r="12" spans="1:10" s="27" customFormat="1" ht="12.75">
      <c r="A12" s="27" t="s">
        <v>22</v>
      </c>
      <c r="B12" s="28">
        <v>1.04</v>
      </c>
      <c r="C12" s="28">
        <v>11.95</v>
      </c>
      <c r="D12" s="28">
        <f>B12*C12</f>
        <v>12.427999999999999</v>
      </c>
      <c r="E12" s="29"/>
      <c r="F12" s="30">
        <f>2*0.0245</f>
        <v>0.049</v>
      </c>
      <c r="G12" s="30">
        <f>F12*B12*B12</f>
        <v>0.05299840000000001</v>
      </c>
      <c r="H12" s="31">
        <f>G12/D12</f>
        <v>0.004264435146443516</v>
      </c>
      <c r="I12" s="32" t="s">
        <v>23</v>
      </c>
      <c r="J12" s="32"/>
    </row>
    <row r="13" spans="1:10" s="24" customFormat="1" ht="12.75">
      <c r="A13" s="24" t="s">
        <v>24</v>
      </c>
      <c r="B13" s="25"/>
      <c r="C13" s="25"/>
      <c r="D13" s="25"/>
      <c r="E13" s="26"/>
      <c r="F13" s="15">
        <f>2*0.0245</f>
        <v>0.049</v>
      </c>
      <c r="G13" s="15">
        <f>F13*B13*B13</f>
        <v>0</v>
      </c>
      <c r="H13" s="16" t="e">
        <f>G13/D13</f>
        <v>#DIV/0!</v>
      </c>
      <c r="I13" s="17"/>
      <c r="J13" s="17"/>
    </row>
    <row r="14" spans="1:10" s="24" customFormat="1" ht="12.75">
      <c r="A14" s="24" t="s">
        <v>25</v>
      </c>
      <c r="B14" s="25">
        <v>0.84</v>
      </c>
      <c r="C14" s="25">
        <v>11.97</v>
      </c>
      <c r="D14" s="25">
        <f>B14*C14</f>
        <v>10.0548</v>
      </c>
      <c r="E14" s="26"/>
      <c r="F14" s="15">
        <f>2*0.0245</f>
        <v>0.049</v>
      </c>
      <c r="G14" s="15">
        <f>F14*B14*B14</f>
        <v>0.0345744</v>
      </c>
      <c r="H14" s="16">
        <f>G14/D14</f>
        <v>0.00343859649122807</v>
      </c>
      <c r="J14" s="17"/>
    </row>
    <row r="15" spans="1:10" s="24" customFormat="1" ht="12.75">
      <c r="A15" s="24" t="s">
        <v>26</v>
      </c>
      <c r="B15" s="25">
        <v>1.25</v>
      </c>
      <c r="C15" s="25">
        <v>11.93</v>
      </c>
      <c r="D15" s="25">
        <f>B15*C15</f>
        <v>14.9125</v>
      </c>
      <c r="E15" s="26"/>
      <c r="F15" s="15">
        <f>2*0.0245</f>
        <v>0.049</v>
      </c>
      <c r="G15" s="15">
        <f>F15*B15*B15</f>
        <v>0.0765625</v>
      </c>
      <c r="H15" s="16">
        <f>G15/D15</f>
        <v>0.005134115674769489</v>
      </c>
      <c r="J15" s="17"/>
    </row>
    <row r="16" spans="1:10" s="27" customFormat="1" ht="12.75">
      <c r="A16" s="27" t="s">
        <v>27</v>
      </c>
      <c r="B16" s="28">
        <v>1.4</v>
      </c>
      <c r="C16" s="28">
        <v>11.92</v>
      </c>
      <c r="D16" s="28">
        <f>B16*C16</f>
        <v>16.688</v>
      </c>
      <c r="E16" s="29"/>
      <c r="F16" s="30">
        <f>2*0.0245</f>
        <v>0.049</v>
      </c>
      <c r="G16" s="30">
        <f>F16*B16*B16</f>
        <v>0.09603999999999999</v>
      </c>
      <c r="H16" s="31">
        <f>G16/D16</f>
        <v>0.005755033557046979</v>
      </c>
      <c r="I16" s="27" t="s">
        <v>28</v>
      </c>
      <c r="J16" s="32"/>
    </row>
    <row r="17" spans="1:10" s="27" customFormat="1" ht="12.75">
      <c r="A17" s="27" t="s">
        <v>29</v>
      </c>
      <c r="B17" s="28">
        <v>1.92</v>
      </c>
      <c r="C17" s="28">
        <v>11.88</v>
      </c>
      <c r="D17" s="28">
        <f>B17*C17</f>
        <v>22.8096</v>
      </c>
      <c r="E17" s="29"/>
      <c r="F17" s="30">
        <f>2*0.0245</f>
        <v>0.049</v>
      </c>
      <c r="G17" s="30">
        <f>F17*B17*B17</f>
        <v>0.18063359999999998</v>
      </c>
      <c r="H17" s="31">
        <f>G17/D17</f>
        <v>0.007919191919191918</v>
      </c>
      <c r="I17" s="27" t="s">
        <v>30</v>
      </c>
      <c r="J17" s="32"/>
    </row>
    <row r="18" spans="1:10" s="24" customFormat="1" ht="12.75">
      <c r="A18" s="24" t="s">
        <v>31</v>
      </c>
      <c r="B18" s="25">
        <v>1.5</v>
      </c>
      <c r="C18" s="25">
        <v>11.91</v>
      </c>
      <c r="D18" s="25">
        <f>B18*C18</f>
        <v>17.865000000000002</v>
      </c>
      <c r="E18" s="26"/>
      <c r="F18" s="15">
        <f>2*0.0245</f>
        <v>0.049</v>
      </c>
      <c r="G18" s="15">
        <f>F18*B18*B18</f>
        <v>0.11025000000000001</v>
      </c>
      <c r="H18" s="16">
        <f>G18/D18</f>
        <v>0.006171284634760706</v>
      </c>
      <c r="J18" s="17"/>
    </row>
    <row r="19" spans="1:10" s="24" customFormat="1" ht="12.75">
      <c r="A19" s="24" t="s">
        <v>32</v>
      </c>
      <c r="B19" s="25">
        <v>1.1</v>
      </c>
      <c r="C19" s="25">
        <v>11.94</v>
      </c>
      <c r="D19" s="25">
        <f>B19*C19</f>
        <v>13.134</v>
      </c>
      <c r="E19" s="26"/>
      <c r="F19" s="15">
        <f>2*0.0245</f>
        <v>0.049</v>
      </c>
      <c r="G19" s="15">
        <f>F19*B19*B19</f>
        <v>0.05929000000000001</v>
      </c>
      <c r="H19" s="16">
        <f>G19/D19</f>
        <v>0.0045142378559464</v>
      </c>
      <c r="J19" s="17"/>
    </row>
    <row r="20" spans="1:10" s="24" customFormat="1" ht="12.75">
      <c r="A20" s="24" t="s">
        <v>33</v>
      </c>
      <c r="B20" s="25">
        <v>1.3</v>
      </c>
      <c r="C20" s="25">
        <v>11.93</v>
      </c>
      <c r="D20" s="25">
        <f>B20*C20</f>
        <v>15.509</v>
      </c>
      <c r="E20" s="26"/>
      <c r="F20" s="15">
        <f>2*0.0245</f>
        <v>0.049</v>
      </c>
      <c r="G20" s="15">
        <f>F20*B20*B20</f>
        <v>0.08281000000000001</v>
      </c>
      <c r="H20" s="16">
        <f>G20/D20</f>
        <v>0.005339480301760268</v>
      </c>
      <c r="J20" s="17"/>
    </row>
    <row r="21" spans="1:10" s="24" customFormat="1" ht="12.75">
      <c r="A21" s="24" t="s">
        <v>34</v>
      </c>
      <c r="B21" s="25">
        <v>1.4</v>
      </c>
      <c r="C21" s="25">
        <v>11.92</v>
      </c>
      <c r="D21" s="25">
        <f>B21*C21</f>
        <v>16.688</v>
      </c>
      <c r="E21" s="26"/>
      <c r="F21" s="15">
        <f>2*0.0245</f>
        <v>0.049</v>
      </c>
      <c r="G21" s="15">
        <f>F21*B21*B21</f>
        <v>0.09603999999999999</v>
      </c>
      <c r="H21" s="16">
        <f>G21/D21</f>
        <v>0.005755033557046979</v>
      </c>
      <c r="J21" s="17"/>
    </row>
    <row r="22" spans="1:10" s="33" customFormat="1" ht="12.75">
      <c r="A22" s="33" t="s">
        <v>35</v>
      </c>
      <c r="B22" s="34">
        <v>1.02</v>
      </c>
      <c r="C22" s="34">
        <v>11.95</v>
      </c>
      <c r="D22" s="34">
        <f>B22*C22</f>
        <v>12.189</v>
      </c>
      <c r="E22" s="35"/>
      <c r="F22" s="36">
        <f>2*0.0245</f>
        <v>0.049</v>
      </c>
      <c r="G22" s="36">
        <f>F22*B22*B22</f>
        <v>0.05097960000000001</v>
      </c>
      <c r="H22" s="37">
        <f>G22/D22</f>
        <v>0.004182426778242678</v>
      </c>
      <c r="I22" s="33" t="s">
        <v>36</v>
      </c>
      <c r="J22" s="34"/>
    </row>
    <row r="23" spans="1:10" s="24" customFormat="1" ht="12.75">
      <c r="A23" s="24" t="s">
        <v>37</v>
      </c>
      <c r="B23" s="25">
        <v>2</v>
      </c>
      <c r="C23" s="25">
        <v>11.87</v>
      </c>
      <c r="D23" s="25">
        <f>B23*C23</f>
        <v>23.74</v>
      </c>
      <c r="E23" s="26" t="s">
        <v>38</v>
      </c>
      <c r="F23" s="15">
        <f>2*(0.0315+0.14)</f>
        <v>0.343</v>
      </c>
      <c r="G23" s="15">
        <f>F23*(B23-$B$22)*(B23-$B$22)</f>
        <v>0.32941719999999997</v>
      </c>
      <c r="H23" s="16">
        <f>G23/D23</f>
        <v>0.01387604043807919</v>
      </c>
      <c r="I23" s="24" t="s">
        <v>39</v>
      </c>
      <c r="J23" s="17"/>
    </row>
    <row r="24" spans="1:10" s="24" customFormat="1" ht="12.75">
      <c r="A24" s="24" t="s">
        <v>40</v>
      </c>
      <c r="B24" s="25">
        <v>3.08</v>
      </c>
      <c r="C24" s="25">
        <v>11.79</v>
      </c>
      <c r="D24" s="25">
        <f>B24*C24</f>
        <v>36.313199999999995</v>
      </c>
      <c r="E24" s="26"/>
      <c r="F24" s="15">
        <f>2*(0.0315+0.14)</f>
        <v>0.343</v>
      </c>
      <c r="G24" s="15">
        <f>F24*(B24-$B$22)*(B24-$B$22)</f>
        <v>1.4555548000000003</v>
      </c>
      <c r="H24" s="16">
        <f>G24/D24</f>
        <v>0.04008335261007018</v>
      </c>
      <c r="I24" s="24" t="s">
        <v>41</v>
      </c>
      <c r="J24" s="17"/>
    </row>
    <row r="25" spans="1:10" s="24" customFormat="1" ht="12.75">
      <c r="A25" s="24" t="s">
        <v>42</v>
      </c>
      <c r="B25" s="25">
        <v>2.5</v>
      </c>
      <c r="C25" s="25">
        <v>11.84</v>
      </c>
      <c r="D25" s="25">
        <f>B25*C25</f>
        <v>29.6</v>
      </c>
      <c r="E25" s="26"/>
      <c r="F25" s="15">
        <f>2*(0.0315+0.14)</f>
        <v>0.343</v>
      </c>
      <c r="G25" s="15">
        <f>F25*(B25-$B$22)*(B25-$B$22)</f>
        <v>0.7513072</v>
      </c>
      <c r="H25" s="16">
        <f>G25/D25</f>
        <v>0.025382</v>
      </c>
      <c r="I25" s="24" t="s">
        <v>43</v>
      </c>
      <c r="J25" s="17"/>
    </row>
    <row r="26" spans="1:10" s="24" customFormat="1" ht="12.75">
      <c r="A26" s="24" t="s">
        <v>24</v>
      </c>
      <c r="B26" s="25">
        <v>2</v>
      </c>
      <c r="C26" s="25">
        <v>11.87</v>
      </c>
      <c r="D26" s="25">
        <f>B26*C26</f>
        <v>23.74</v>
      </c>
      <c r="E26" s="26"/>
      <c r="F26" s="15">
        <f>2*(0.0315+0.14)</f>
        <v>0.343</v>
      </c>
      <c r="G26" s="15">
        <f>F26*(B26-$B$22)*(B26-$B$22)</f>
        <v>0.32941719999999997</v>
      </c>
      <c r="H26" s="16">
        <f>G26/D26</f>
        <v>0.01387604043807919</v>
      </c>
      <c r="I26" s="24" t="s">
        <v>44</v>
      </c>
      <c r="J26" s="17"/>
    </row>
    <row r="27" spans="2:10" s="24" customFormat="1" ht="12.75">
      <c r="B27" s="25"/>
      <c r="C27" s="25"/>
      <c r="D27" s="25"/>
      <c r="E27" s="26"/>
      <c r="F27" s="15"/>
      <c r="G27" s="15"/>
      <c r="H27" s="15"/>
      <c r="I27" s="24" t="s">
        <v>45</v>
      </c>
      <c r="J27" s="17"/>
    </row>
    <row r="28" spans="2:9" ht="12.75">
      <c r="B28" s="17"/>
      <c r="C28" s="17"/>
      <c r="D28" s="17"/>
      <c r="E28" s="18"/>
      <c r="F28" s="38"/>
      <c r="G28" s="38"/>
      <c r="H28" s="38"/>
      <c r="I28" s="17"/>
    </row>
    <row r="29" spans="1:9" ht="12.75">
      <c r="A29" s="4" t="s">
        <v>46</v>
      </c>
      <c r="B29" s="17"/>
      <c r="C29" s="17"/>
      <c r="D29" s="17"/>
      <c r="E29" s="18"/>
      <c r="F29" s="38"/>
      <c r="G29" s="38"/>
      <c r="H29" s="38"/>
      <c r="I29" s="17"/>
    </row>
    <row r="30" spans="1:9" ht="12.75">
      <c r="A30" s="4"/>
      <c r="B30" s="17"/>
      <c r="C30" s="17"/>
      <c r="D30" s="17"/>
      <c r="E30" s="18"/>
      <c r="F30" s="38"/>
      <c r="G30" s="38"/>
      <c r="H30" s="38"/>
      <c r="I30" s="17"/>
    </row>
    <row r="31" spans="1:9" s="39" customFormat="1" ht="12.75">
      <c r="A31" s="39" t="s">
        <v>1</v>
      </c>
      <c r="B31" s="40" t="s">
        <v>2</v>
      </c>
      <c r="C31" s="40" t="s">
        <v>3</v>
      </c>
      <c r="D31" s="40" t="s">
        <v>4</v>
      </c>
      <c r="E31" s="41" t="s">
        <v>5</v>
      </c>
      <c r="F31" s="41" t="s">
        <v>6</v>
      </c>
      <c r="G31" s="41" t="s">
        <v>7</v>
      </c>
      <c r="H31" s="41" t="s">
        <v>8</v>
      </c>
      <c r="I31" s="39" t="s">
        <v>47</v>
      </c>
    </row>
    <row r="32" spans="1:10" ht="12.75">
      <c r="A32" t="s">
        <v>48</v>
      </c>
      <c r="B32" s="17">
        <v>1.26</v>
      </c>
      <c r="C32" s="17">
        <v>11.69</v>
      </c>
      <c r="D32" s="17">
        <f>B32*C32</f>
        <v>14.7294</v>
      </c>
      <c r="E32" s="18" t="s">
        <v>49</v>
      </c>
      <c r="F32" s="38">
        <f>2*(+0.014+0.014+0.049+0.0233)</f>
        <v>0.2006</v>
      </c>
      <c r="G32" s="15">
        <f>F32*B32*B32</f>
        <v>0.31847255999999996</v>
      </c>
      <c r="H32" s="16">
        <f>G32/D32</f>
        <v>0.021621556886227543</v>
      </c>
      <c r="I32" t="s">
        <v>50</v>
      </c>
      <c r="J32" t="s">
        <v>51</v>
      </c>
    </row>
    <row r="33" spans="1:9" ht="12.75">
      <c r="A33" s="42" t="s">
        <v>52</v>
      </c>
      <c r="B33" s="17">
        <v>0.6000000000000001</v>
      </c>
      <c r="C33" s="17">
        <v>11.74</v>
      </c>
      <c r="D33" s="17">
        <f>B33*C33</f>
        <v>7.044000000000001</v>
      </c>
      <c r="E33" s="18" t="s">
        <v>53</v>
      </c>
      <c r="F33" s="38">
        <f>2*(+0.0315+0.07)</f>
        <v>0.203</v>
      </c>
      <c r="G33" s="15">
        <f>F33*B33*B33</f>
        <v>0.07308000000000002</v>
      </c>
      <c r="H33" s="16">
        <f>G33/D33</f>
        <v>0.010374787052810903</v>
      </c>
      <c r="I33" s="43" t="s">
        <v>54</v>
      </c>
    </row>
    <row r="34" spans="1:9" ht="12.75">
      <c r="A34" t="s">
        <v>55</v>
      </c>
      <c r="B34" s="17">
        <v>0.25</v>
      </c>
      <c r="C34" s="17">
        <v>11.86</v>
      </c>
      <c r="D34" s="17">
        <f>B34*C34</f>
        <v>2.965</v>
      </c>
      <c r="E34" s="18" t="s">
        <v>56</v>
      </c>
      <c r="F34" s="38">
        <f>2*(+0.0315+0.0467)</f>
        <v>0.1564</v>
      </c>
      <c r="G34" s="15">
        <f>F34*B34*B34</f>
        <v>0.009775</v>
      </c>
      <c r="H34" s="16">
        <f>G34/D34</f>
        <v>0.0032967959527824622</v>
      </c>
      <c r="I34" s="43" t="s">
        <v>57</v>
      </c>
    </row>
    <row r="35" spans="1:9" ht="12.75">
      <c r="A35" t="s">
        <v>58</v>
      </c>
      <c r="B35" s="17">
        <v>1.21</v>
      </c>
      <c r="C35" s="17">
        <v>11.94</v>
      </c>
      <c r="D35" s="17">
        <f>B35*C35</f>
        <v>14.447399999999998</v>
      </c>
      <c r="E35" s="18" t="s">
        <v>59</v>
      </c>
      <c r="F35" s="38">
        <f>2*(+0.0315+0.175+0.1167)</f>
        <v>0.6464000000000001</v>
      </c>
      <c r="G35" s="15">
        <f>F35*B35*B35</f>
        <v>0.94639424</v>
      </c>
      <c r="H35" s="16">
        <f>G35/D35</f>
        <v>0.06550619765494138</v>
      </c>
      <c r="I35" s="43" t="s">
        <v>60</v>
      </c>
    </row>
    <row r="36" spans="1:9" ht="12.75">
      <c r="A36" t="s">
        <v>61</v>
      </c>
      <c r="B36" s="17">
        <v>3.84</v>
      </c>
      <c r="C36" s="17">
        <v>11.77</v>
      </c>
      <c r="D36" s="17">
        <f>B36*C36</f>
        <v>45.196799999999996</v>
      </c>
      <c r="E36" s="18" t="s">
        <v>62</v>
      </c>
      <c r="F36" s="38">
        <f>2*(+0.0315+0.077)</f>
        <v>0.217</v>
      </c>
      <c r="G36" s="15">
        <f>F36*B36*B36</f>
        <v>3.1997951999999996</v>
      </c>
      <c r="H36" s="16">
        <f>G36/D36</f>
        <v>0.07079694137638062</v>
      </c>
      <c r="I36">
        <v>2400</v>
      </c>
    </row>
    <row r="37" spans="1:8" ht="12.75">
      <c r="A37" t="s">
        <v>63</v>
      </c>
      <c r="B37" s="17">
        <v>0.8</v>
      </c>
      <c r="C37" s="17">
        <v>11.97</v>
      </c>
      <c r="D37" s="17">
        <f>B37*C37</f>
        <v>9.576</v>
      </c>
      <c r="E37" s="18" t="s">
        <v>64</v>
      </c>
      <c r="F37" s="38">
        <f>2*(+0.014+0.175)</f>
        <v>0.37800000000000006</v>
      </c>
      <c r="G37" s="15">
        <f>F37*B37*B37</f>
        <v>0.24192000000000005</v>
      </c>
      <c r="H37" s="16">
        <f>G37/D37</f>
        <v>0.025263157894736845</v>
      </c>
    </row>
    <row r="38" spans="2:8" ht="12.75">
      <c r="B38" s="17"/>
      <c r="C38" s="17"/>
      <c r="D38" s="17"/>
      <c r="E38" s="18"/>
      <c r="F38" s="38"/>
      <c r="G38" s="38"/>
      <c r="H38" s="38"/>
    </row>
    <row r="39" spans="2:8" ht="12.75">
      <c r="B39" s="17"/>
      <c r="C39" s="17"/>
      <c r="D39" s="17"/>
      <c r="E39" s="18"/>
      <c r="F39" s="38"/>
      <c r="G39" s="38"/>
      <c r="H39" s="38"/>
    </row>
  </sheetData>
  <sheetProtection selectLockedCells="1" selectUnlockedCells="1"/>
  <hyperlinks>
    <hyperlink ref="A32" r:id="rId1" display="http://orfeusz.unas.hu/spd/orfeusz_119529/FENYPANEL_15W_12V_POWER_LED_melegfeher_1125_lumen"/>
    <hyperlink ref="A33" r:id="rId2" display="http://cgi.ebay.com/10W-600Lumen-White-Led-Energy-Saving-Lamp-NEW-/180509027617?cmd=ViewItem&amp;pt=LH_DefaultDomain_0&amp;hash=item2a072d2d21"/>
    <hyperlink ref="I33" r:id="rId3" display="600@1.0A"/>
    <hyperlink ref="A34" r:id="rId4" display="http://www.roh-tec.de/led-lamps/NV-12-Volt/G4-LED-Stiftsockel-16-SMD-Leds-200Lm-G-4-warm-weiss::1108.html"/>
    <hyperlink ref="I34" r:id="rId5" display="200@12v"/>
    <hyperlink ref="I35" r:id="rId6" display="800@12v"/>
    <hyperlink ref="A36" r:id="rId7" display="http://cgi.ebay.com/1x-10W-Warm-White-LED-Light-Lamp-Bulb-1x-DC12V-Driver-/230515791069?pt=LH_DefaultDomain_0&amp;hash=item35abcfd4dd"/>
    <hyperlink ref="A37" r:id="rId8" display="http://www.roh-tec.de/led-lamps/G4/GU4-Led-Module/G4-LED-Stiftsockel-24-SMD-Leds-140Lm-G-4-warm-weiss::1110.html"/>
  </hyperlink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lapa</dc:creator>
  <cp:keywords/>
  <dc:description/>
  <cp:lastModifiedBy>lapa </cp:lastModifiedBy>
  <dcterms:created xsi:type="dcterms:W3CDTF">2010-05-02T20:12:30Z</dcterms:created>
  <dcterms:modified xsi:type="dcterms:W3CDTF">2010-09-11T16:06:22Z</dcterms:modified>
  <cp:category/>
  <cp:version/>
  <cp:contentType/>
  <cp:contentStatus/>
  <cp:revision>23</cp:revision>
</cp:coreProperties>
</file>